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1840" windowHeight="12480"/>
  </bookViews>
  <sheets>
    <sheet name="Лист1 (2)" sheetId="4" r:id="rId1"/>
  </sheets>
  <definedNames>
    <definedName name="_xlnm.Print_Area" localSheetId="0">'Лист1 (2)'!$A$1:$C$32</definedName>
  </definedNames>
  <calcPr calcId="144525"/>
</workbook>
</file>

<file path=xl/calcChain.xml><?xml version="1.0" encoding="utf-8"?>
<calcChain xmlns="http://schemas.openxmlformats.org/spreadsheetml/2006/main">
  <c r="C32" i="4" l="1"/>
  <c r="C31" i="4"/>
  <c r="B30" i="4"/>
  <c r="C30" i="4" s="1"/>
  <c r="C27" i="4"/>
  <c r="C26" i="4"/>
  <c r="C25" i="4"/>
  <c r="B24" i="4"/>
  <c r="C24" i="4" s="1"/>
  <c r="C23" i="4"/>
  <c r="C22" i="4"/>
  <c r="C21" i="4"/>
  <c r="C20" i="4"/>
  <c r="C19" i="4"/>
  <c r="C18" i="4"/>
  <c r="C17" i="4"/>
  <c r="C16" i="4"/>
  <c r="B15" i="4"/>
  <c r="C15" i="4" s="1"/>
  <c r="C14" i="4"/>
  <c r="C13" i="4"/>
  <c r="C12" i="4"/>
  <c r="C11" i="4"/>
  <c r="C10" i="4"/>
  <c r="B9" i="4"/>
  <c r="C9" i="4" s="1"/>
  <c r="B8" i="4" l="1"/>
  <c r="B7" i="4" s="1"/>
  <c r="C7" i="4" s="1"/>
  <c r="B5" i="4" l="1"/>
  <c r="C5" i="4" s="1"/>
  <c r="C8" i="4"/>
</calcChain>
</file>

<file path=xl/sharedStrings.xml><?xml version="1.0" encoding="utf-8"?>
<sst xmlns="http://schemas.openxmlformats.org/spreadsheetml/2006/main" count="29" uniqueCount="29">
  <si>
    <t>тыс. сомов</t>
  </si>
  <si>
    <t>тыс. долл. США</t>
  </si>
  <si>
    <t>Внешние и внутренние заимствования на 2022 год</t>
  </si>
  <si>
    <t xml:space="preserve">Всего заимствования </t>
  </si>
  <si>
    <t xml:space="preserve">  Внешние заимствования </t>
  </si>
  <si>
    <t xml:space="preserve">  Государственные Ценные Бумагам (ГЦБ) </t>
  </si>
  <si>
    <t xml:space="preserve">   ГКВ</t>
  </si>
  <si>
    <t xml:space="preserve">   ГКО</t>
  </si>
  <si>
    <t>СФР</t>
  </si>
  <si>
    <t>КНР</t>
  </si>
  <si>
    <t>JICA</t>
  </si>
  <si>
    <t>ЕИБ</t>
  </si>
  <si>
    <t>ВБ</t>
  </si>
  <si>
    <t>АБР</t>
  </si>
  <si>
    <t>МФСР</t>
  </si>
  <si>
    <t>ЕАБР</t>
  </si>
  <si>
    <t>ИБР</t>
  </si>
  <si>
    <t>ЕБРР</t>
  </si>
  <si>
    <t>АБИИ</t>
  </si>
  <si>
    <t>Курс доллара</t>
  </si>
  <si>
    <t xml:space="preserve">Всемирный банк </t>
  </si>
  <si>
    <t xml:space="preserve">Азиасткий банк развития </t>
  </si>
  <si>
    <t xml:space="preserve">Евразийский фонд стабилизации и развития </t>
  </si>
  <si>
    <t xml:space="preserve">  Проекты государствнных инвестиций</t>
  </si>
  <si>
    <t xml:space="preserve">  От двусторонних кредитров</t>
  </si>
  <si>
    <t xml:space="preserve">  От международных кредитров </t>
  </si>
  <si>
    <t xml:space="preserve">  Бюджетная поддержка</t>
  </si>
  <si>
    <t xml:space="preserve"> Внутринние заимствования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</si>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</sst>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с_о_м_-;\-* #,##0.00\ _с_о_м_-;_-* &quot;-&quot;??\ _с_о_м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Border="1"/>
    <xf numFmtId="43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43" fontId="1" fillId="0" borderId="1" xfId="1" applyFont="1" applyBorder="1"/>
    <xf numFmtId="0" fontId="4" fillId="0" borderId="1" xfId="0" applyFont="1" applyFill="1" applyBorder="1"/>
    <xf numFmtId="43" fontId="5" fillId="0" borderId="1" xfId="1" applyFont="1" applyFill="1" applyBorder="1"/>
    <xf numFmtId="0" fontId="5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3" fontId="1" fillId="0" borderId="1" xfId="0" applyNumberFormat="1" applyFont="1" applyBorder="1"/>
    <xf numFmtId="43" fontId="5" fillId="2" borderId="1" xfId="1" applyFont="1" applyFill="1" applyBorder="1"/>
    <xf numFmtId="43" fontId="1" fillId="2" borderId="1" xfId="1" applyFont="1" applyFill="1" applyBorder="1"/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130" zoomScaleNormal="130" workbookViewId="0">
      <selection activeCell="B46" sqref="B46"/>
    </sheetView>
  </sheetViews>
  <sheetFormatPr defaultRowHeight="14.25" x14ac:dyDescent="0.2"/>
  <cols>
    <col min="1" max="1" width="46.5703125" style="1" bestFit="1" customWidth="1"/>
    <col min="2" max="2" width="20.140625" style="1" bestFit="1" customWidth="1"/>
    <col min="3" max="3" width="17.85546875" style="1" bestFit="1" customWidth="1"/>
    <col min="4" max="4" width="25.7109375" style="1" customWidth="1"/>
    <col min="5" max="6" width="20.140625" style="1" bestFit="1" customWidth="1"/>
    <col min="7" max="7" width="9.140625" style="1"/>
    <col min="8" max="8" width="20.140625" style="1" bestFit="1" customWidth="1"/>
    <col min="9" max="9" width="10.140625" style="1" bestFit="1" customWidth="1"/>
    <col min="10" max="16384" width="9.140625" style="1"/>
  </cols>
  <sheetData>
    <row r="1" spans="1:8" x14ac:dyDescent="0.2">
      <c r="A1" s="4"/>
      <c r="B1" s="4"/>
      <c r="C1" s="4"/>
    </row>
    <row r="2" spans="1:8" ht="15" x14ac:dyDescent="0.25">
      <c r="A2" s="15" t="s">
        <v>2</v>
      </c>
      <c r="B2" s="15"/>
      <c r="C2" s="11"/>
    </row>
    <row r="3" spans="1:8" x14ac:dyDescent="0.2">
      <c r="A3" s="4" t="s">
        <v>19</v>
      </c>
      <c r="B3" s="4">
        <v>88.4</v>
      </c>
      <c r="C3" s="4"/>
      <c r="D3" s="2"/>
    </row>
    <row r="4" spans="1:8" ht="15" x14ac:dyDescent="0.25">
      <c r="A4" s="5"/>
      <c r="B4" s="10" t="s">
        <v>0</v>
      </c>
      <c r="C4" s="10" t="s">
        <v>1</v>
      </c>
      <c r="D4" s="2"/>
      <c r="E4" s="3"/>
    </row>
    <row r="5" spans="1:8" ht="15" x14ac:dyDescent="0.25">
      <c r="A5" s="5" t="s">
        <v>3</v>
      </c>
      <c r="B5" s="14">
        <f>B7+B30</f>
        <v>47481584.399999999</v>
      </c>
      <c r="C5" s="12">
        <f>B5/88.4</f>
        <v>537121.99547511304</v>
      </c>
    </row>
    <row r="6" spans="1:8" x14ac:dyDescent="0.2">
      <c r="A6" s="4"/>
      <c r="B6" s="6"/>
      <c r="C6" s="12"/>
    </row>
    <row r="7" spans="1:8" ht="15" x14ac:dyDescent="0.25">
      <c r="A7" s="7" t="s">
        <v>4</v>
      </c>
      <c r="B7" s="8">
        <f>B8+B24</f>
        <v>31862984.399999999</v>
      </c>
      <c r="C7" s="12">
        <f t="shared" ref="C7:C32" si="0">B7/88.4</f>
        <v>360440.99999999994</v>
      </c>
    </row>
    <row r="8" spans="1:8" ht="15" x14ac:dyDescent="0.25">
      <c r="A8" s="7" t="s">
        <v>23</v>
      </c>
      <c r="B8" s="13">
        <f>B9+B15</f>
        <v>21917984.399999999</v>
      </c>
      <c r="C8" s="12">
        <f t="shared" si="0"/>
        <v>247940.99999999997</v>
      </c>
      <c r="E8" s="3"/>
    </row>
    <row r="9" spans="1:8" ht="15" x14ac:dyDescent="0.25">
      <c r="A9" s="7" t="s">
        <v>24</v>
      </c>
      <c r="B9" s="8">
        <f xml:space="preserve"> SUM(B10:B14)</f>
        <v>4865642.08</v>
      </c>
      <c r="C9" s="12">
        <f t="shared" si="0"/>
        <v>55041.2</v>
      </c>
    </row>
    <row r="10" spans="1:8" hidden="1" x14ac:dyDescent="0.2">
      <c r="A10" s="9"/>
      <c r="B10" s="8"/>
      <c r="C10" s="12">
        <f t="shared" si="0"/>
        <v>0</v>
      </c>
      <c r="F10" s="3"/>
    </row>
    <row r="11" spans="1:8" hidden="1" x14ac:dyDescent="0.2">
      <c r="A11" s="9"/>
      <c r="B11" s="8"/>
      <c r="C11" s="12">
        <f t="shared" si="0"/>
        <v>0</v>
      </c>
    </row>
    <row r="12" spans="1:8" x14ac:dyDescent="0.2">
      <c r="A12" s="9" t="s">
        <v>8</v>
      </c>
      <c r="B12" s="8">
        <v>1311988.6000000001</v>
      </c>
      <c r="C12" s="12">
        <f t="shared" si="0"/>
        <v>14841.5</v>
      </c>
      <c r="H12" s="3"/>
    </row>
    <row r="13" spans="1:8" x14ac:dyDescent="0.2">
      <c r="A13" s="9" t="s">
        <v>9</v>
      </c>
      <c r="B13" s="8">
        <v>3088669.4800000004</v>
      </c>
      <c r="C13" s="12">
        <f t="shared" si="0"/>
        <v>34939.700000000004</v>
      </c>
    </row>
    <row r="14" spans="1:8" x14ac:dyDescent="0.2">
      <c r="A14" s="9" t="s">
        <v>10</v>
      </c>
      <c r="B14" s="8">
        <v>464984.00000000006</v>
      </c>
      <c r="C14" s="12">
        <f t="shared" si="0"/>
        <v>5260</v>
      </c>
      <c r="F14" s="3"/>
    </row>
    <row r="15" spans="1:8" ht="15" x14ac:dyDescent="0.25">
      <c r="A15" s="7" t="s">
        <v>25</v>
      </c>
      <c r="B15" s="8">
        <f>SUM(B16:B23)</f>
        <v>17052342.319999997</v>
      </c>
      <c r="C15" s="12">
        <f t="shared" si="0"/>
        <v>192899.79999999996</v>
      </c>
      <c r="E15" s="3"/>
    </row>
    <row r="16" spans="1:8" x14ac:dyDescent="0.2">
      <c r="A16" s="9" t="s">
        <v>11</v>
      </c>
      <c r="B16" s="8">
        <v>1125066.8</v>
      </c>
      <c r="C16" s="12">
        <f t="shared" si="0"/>
        <v>12727</v>
      </c>
    </row>
    <row r="17" spans="1:6" x14ac:dyDescent="0.2">
      <c r="A17" s="9" t="s">
        <v>12</v>
      </c>
      <c r="B17" s="8">
        <v>4379000.0799999991</v>
      </c>
      <c r="C17" s="12">
        <f t="shared" si="0"/>
        <v>49536.19999999999</v>
      </c>
    </row>
    <row r="18" spans="1:6" x14ac:dyDescent="0.2">
      <c r="A18" s="9" t="s">
        <v>13</v>
      </c>
      <c r="B18" s="8">
        <v>4053414.04</v>
      </c>
      <c r="C18" s="12">
        <f t="shared" si="0"/>
        <v>45853.1</v>
      </c>
    </row>
    <row r="19" spans="1:6" x14ac:dyDescent="0.2">
      <c r="A19" s="9" t="s">
        <v>14</v>
      </c>
      <c r="B19" s="8">
        <v>150280</v>
      </c>
      <c r="C19" s="12">
        <f t="shared" si="0"/>
        <v>1700</v>
      </c>
    </row>
    <row r="20" spans="1:6" x14ac:dyDescent="0.2">
      <c r="A20" s="9" t="s">
        <v>15</v>
      </c>
      <c r="B20" s="8">
        <v>2431353.6</v>
      </c>
      <c r="C20" s="12">
        <f t="shared" si="0"/>
        <v>27504</v>
      </c>
      <c r="F20" s="8"/>
    </row>
    <row r="21" spans="1:6" x14ac:dyDescent="0.2">
      <c r="A21" s="9" t="s">
        <v>16</v>
      </c>
      <c r="B21" s="8">
        <v>1831736.4</v>
      </c>
      <c r="C21" s="12">
        <f t="shared" si="0"/>
        <v>20720.999999999996</v>
      </c>
    </row>
    <row r="22" spans="1:6" x14ac:dyDescent="0.2">
      <c r="A22" s="9" t="s">
        <v>17</v>
      </c>
      <c r="B22" s="8">
        <v>1652355.1199999999</v>
      </c>
      <c r="C22" s="12">
        <f t="shared" si="0"/>
        <v>18691.799999999996</v>
      </c>
    </row>
    <row r="23" spans="1:6" x14ac:dyDescent="0.2">
      <c r="A23" s="9" t="s">
        <v>18</v>
      </c>
      <c r="B23" s="8">
        <v>1429136.2800000003</v>
      </c>
      <c r="C23" s="12">
        <f t="shared" si="0"/>
        <v>16166.700000000003</v>
      </c>
    </row>
    <row r="24" spans="1:6" ht="15" x14ac:dyDescent="0.25">
      <c r="A24" s="7" t="s">
        <v>26</v>
      </c>
      <c r="B24" s="13">
        <f>B25+B26+B27</f>
        <v>9945000</v>
      </c>
      <c r="C24" s="12">
        <f t="shared" si="0"/>
        <v>112500</v>
      </c>
    </row>
    <row r="25" spans="1:6" x14ac:dyDescent="0.2">
      <c r="A25" s="9" t="s">
        <v>20</v>
      </c>
      <c r="B25" s="8">
        <v>663000</v>
      </c>
      <c r="C25" s="12">
        <f t="shared" si="0"/>
        <v>7499.9999999999991</v>
      </c>
    </row>
    <row r="26" spans="1:6" x14ac:dyDescent="0.2">
      <c r="A26" s="9" t="s">
        <v>21</v>
      </c>
      <c r="B26" s="8">
        <v>2210000</v>
      </c>
      <c r="C26" s="12">
        <f t="shared" si="0"/>
        <v>25000</v>
      </c>
    </row>
    <row r="27" spans="1:6" x14ac:dyDescent="0.2">
      <c r="A27" s="9" t="s">
        <v>22</v>
      </c>
      <c r="B27" s="8">
        <v>7072000</v>
      </c>
      <c r="C27" s="12">
        <f t="shared" si="0"/>
        <v>80000</v>
      </c>
    </row>
    <row r="28" spans="1:6" x14ac:dyDescent="0.2">
      <c r="A28" s="9"/>
      <c r="B28" s="8"/>
      <c r="C28" s="12"/>
    </row>
    <row r="29" spans="1:6" ht="15" x14ac:dyDescent="0.25">
      <c r="A29" s="7" t="s">
        <v>27</v>
      </c>
      <c r="B29" s="8"/>
      <c r="C29" s="12"/>
    </row>
    <row r="30" spans="1:6" x14ac:dyDescent="0.2">
      <c r="A30" s="9" t="s">
        <v>5</v>
      </c>
      <c r="B30" s="13">
        <f>SUM(B31:B32)</f>
        <v>15618600</v>
      </c>
      <c r="C30" s="12">
        <f t="shared" si="0"/>
        <v>176680.9954751131</v>
      </c>
    </row>
    <row r="31" spans="1:6" x14ac:dyDescent="0.2">
      <c r="A31" s="9" t="s">
        <v>6</v>
      </c>
      <c r="B31" s="8">
        <v>1050000</v>
      </c>
      <c r="C31" s="12">
        <f t="shared" si="0"/>
        <v>11877.828054298641</v>
      </c>
    </row>
    <row r="32" spans="1:6" x14ac:dyDescent="0.2">
      <c r="A32" s="9" t="s">
        <v>7</v>
      </c>
      <c r="B32" s="8">
        <v>14568600</v>
      </c>
      <c r="C32" s="12">
        <f t="shared" si="0"/>
        <v>164803.16742081448</v>
      </c>
    </row>
    <row r="55" spans="1:1" x14ac:dyDescent="0.2">
      <c r="A55" s="1" t="s">
        <v>28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Нурбек Акжолов</dc:creator>
  <cp:lastModifiedBy>Эрболот Муратов</cp:lastModifiedBy>
  <cp:lastPrinted>2022-03-31T04:26:42Z</cp:lastPrinted>
  <dcterms:created xsi:type="dcterms:W3CDTF">2022-03-12T10:47:56Z</dcterms:created>
  <dcterms:modified xsi:type="dcterms:W3CDTF">2022-03-31T04:51:16Z</dcterms:modified>
</cp:coreProperties>
</file>